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5" yWindow="4020" windowWidth="20550" windowHeight="4080"/>
  </bookViews>
  <sheets>
    <sheet name="Приложение № 5   2016" sheetId="7" r:id="rId1"/>
    <sheet name="Лист1" sheetId="8" r:id="rId2"/>
  </sheets>
  <definedNames>
    <definedName name="_xlnm._FilterDatabase" localSheetId="0" hidden="1">'Приложение № 5   2016'!$A$1:$F$42</definedName>
    <definedName name="_xlnm.Print_Titles" localSheetId="0">'Приложение № 5   2016'!$4:$4</definedName>
    <definedName name="_xlnm.Print_Area" localSheetId="0">'Приложение № 5   2016'!$A$1:$F$42</definedName>
  </definedNames>
  <calcPr calcId="124519"/>
</workbook>
</file>

<file path=xl/calcChain.xml><?xml version="1.0" encoding="utf-8"?>
<calcChain xmlns="http://schemas.openxmlformats.org/spreadsheetml/2006/main">
  <c r="E15" i="7"/>
  <c r="E9"/>
  <c r="E8"/>
  <c r="E6"/>
  <c r="E38"/>
  <c r="E24"/>
  <c r="E35"/>
  <c r="C2" i="8" l="1"/>
  <c r="D2"/>
  <c r="E2"/>
  <c r="H2"/>
  <c r="B2"/>
  <c r="C27"/>
  <c r="B27"/>
  <c r="D24" l="1"/>
  <c r="D20"/>
  <c r="D21"/>
  <c r="D22"/>
  <c r="D18"/>
  <c r="D23"/>
  <c r="D19"/>
  <c r="D25"/>
  <c r="D17"/>
  <c r="D26"/>
  <c r="E17" i="7"/>
  <c r="G7" i="8" l="1"/>
  <c r="G8"/>
  <c r="G9"/>
  <c r="G10"/>
  <c r="G11"/>
  <c r="G12"/>
  <c r="G13"/>
  <c r="G14"/>
  <c r="G6"/>
</calcChain>
</file>

<file path=xl/sharedStrings.xml><?xml version="1.0" encoding="utf-8"?>
<sst xmlns="http://schemas.openxmlformats.org/spreadsheetml/2006/main" count="135" uniqueCount="93">
  <si>
    <t>Центральный аппарат</t>
  </si>
  <si>
    <t>Другие общегосударственные вопросы</t>
  </si>
  <si>
    <t>,</t>
  </si>
  <si>
    <t>Наименование</t>
  </si>
  <si>
    <t>Глава местной администрации (исполнительно-распорядительного органа муниципального образования)</t>
  </si>
  <si>
    <t>Сумма (тыс.руб.)</t>
  </si>
  <si>
    <t>Обслуживание государственного и  муниципального долга</t>
  </si>
  <si>
    <t xml:space="preserve">МАУ «Всеволожский  Центр культуры и досуга»          </t>
  </si>
  <si>
    <t>МП "Имущественная политика и развитие градостроительства в МО "Город Всеволожск" на 2014-2016 годы"</t>
  </si>
  <si>
    <t>МП "Поддержка субъектов малого и среднего предпринимательства в МО "Город Всеволожск" на 2014-2016 годы"</t>
  </si>
  <si>
    <t>МП "Развитие жилищно-коммунального хозяйства МО "Город Всеволожск" на 2014-2016 годы"</t>
  </si>
  <si>
    <t>МП "Развитие муниципальной службы в администрации МО "Город Всеволожск" на 2013-2015 годы"</t>
  </si>
  <si>
    <t>МП "Благоустройство территории МО "Город Всеволожск" на 2014-2016 годы"</t>
  </si>
  <si>
    <t>МП "Организация информационной системы для населения в МО "Город Всеволожск" на 2014-2016 годы"</t>
  </si>
  <si>
    <t>Подпрограмма  "Осуществление поддержки деятельности граждан, общественных объединений, участвующих в охране общественного порядка на 2014-2016 годы"</t>
  </si>
  <si>
    <t>Подпрограмма "Обеспечение санитарного состояния территории МО "Город Всеволожск" и высоких эстетических качеств и комфортности среды проживания"</t>
  </si>
  <si>
    <t>Расходы на выплаты персоналу государственных (муниципальных) органов</t>
  </si>
  <si>
    <t>Капитальные вложения в объекты недвижимого имущества государственной (муниципальной) собственности</t>
  </si>
  <si>
    <t>АМУ "Информационное издание Всеволожск Городская жизнь"</t>
  </si>
  <si>
    <t>Депутаты представительного органа муниципального образования</t>
  </si>
  <si>
    <t>Закупка товаров, работ и услуг для государственных (муниципальных) нужд</t>
  </si>
  <si>
    <t>МП Строительство, реконструкция и капитальный ремонт объектов МО «Город Всеволожск» МО «Город Всеволожск» на 2015-2017 годы»</t>
  </si>
  <si>
    <t>МП Управление муниципальными финансами в МО «Город Всеволожск» на 2015-2017 годы</t>
  </si>
  <si>
    <t>МП "Развитие улично-дорожной сети в МО "Город Всеволожск на 2014-2016  годы"</t>
  </si>
  <si>
    <t>МП "Культура и спорт" МО "Город Всеволожск" на 2014-2016  годы"</t>
  </si>
  <si>
    <t xml:space="preserve">Подпрограмма  "Противодействие коррупции на территории МО "Город Всеволожск" </t>
  </si>
  <si>
    <t xml:space="preserve">Подпрограмма  "Развитие жилищного фонда МО "Город Всеволожск" </t>
  </si>
  <si>
    <t>Подпрограмма  "Развитие коммунальной инфраструктуры МО "Город Всеволожск"</t>
  </si>
  <si>
    <t>I. НЕПРОГРАММНАЯ ЧАСТЬ</t>
  </si>
  <si>
    <t>II. ПРОГРАММНАЯ ЧАСТЬ</t>
  </si>
  <si>
    <t xml:space="preserve">МП "Безопасность в МО "Город Всеволожск" на 2014-2016 годы"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</si>
  <si>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</si>
  <si>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</si>
  <si>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бюджетным и автономным учреждениям на финансовое обеспечение выполнения ими государственного (муниципального) задания, рассчитанные с учетом нормативных затрат на оказание ими государственных (муниципальных) услуг физическим и (или) юридическим лицам и нормативных затрат на содержание государственного (муниципального) имущества.</t>
  </si>
  <si>
    <t>АМУ "Многофункциональный центр МО "Город Всеволожск"</t>
  </si>
  <si>
    <t>Субсидии в целях финансового обеспечения (возмещения) затрат ресурсоснабжающим организациям коммунального комплекса, оказывающим услуги тепло-водоснабжения и водоотведения на территории МО «Город Всеволожск» в связи с выполнением работ, связанных с оказанием коммунальных услуг населению МО «Город Всеволожск» по подготовке оборудования и объектов коммунального значения  к отопительному сезону  и обеспечение безаварийной эксплуатации объектов коммунального значения  в течение отопительного периода.</t>
  </si>
  <si>
    <t xml:space="preserve">Развитие молодежно-подростковых клубов» МАУ «Всеволожский Центр культуры и досуга» </t>
  </si>
  <si>
    <t>Распределение  бюджетных ассигнований</t>
  </si>
  <si>
    <t>проект бюджета 2016</t>
  </si>
  <si>
    <t>Наши предложения</t>
  </si>
  <si>
    <t>Примечание</t>
  </si>
  <si>
    <t>Если это Добровольная Народная дружина, то и работать должны на общественных началах.</t>
  </si>
  <si>
    <t>Функционирование высшего должностного лица субъекта Российской Федерации и муниципального образования (глава МО)</t>
  </si>
  <si>
    <t>2015 утв.значения</t>
  </si>
  <si>
    <t>2016 план</t>
  </si>
  <si>
    <t>Доходы налоговые и неналоговые</t>
  </si>
  <si>
    <t>Безвозмездные поступления</t>
  </si>
  <si>
    <t>Общегосударственные вопросы</t>
  </si>
  <si>
    <t>2012 факт</t>
  </si>
  <si>
    <t>2013 факт</t>
  </si>
  <si>
    <t>2014 факт</t>
  </si>
  <si>
    <t>Национальная безопасность и правоохранительная деятельность</t>
  </si>
  <si>
    <t>Национальная экономика</t>
  </si>
  <si>
    <t>ЖКХ</t>
  </si>
  <si>
    <t>Образование</t>
  </si>
  <si>
    <t>Культура и кинематография</t>
  </si>
  <si>
    <t>Социальная политика</t>
  </si>
  <si>
    <t>Физкультура и спорт</t>
  </si>
  <si>
    <t>СМИ</t>
  </si>
  <si>
    <t>исполнение на 1.11.15</t>
  </si>
  <si>
    <t xml:space="preserve">Доходы </t>
  </si>
  <si>
    <t>Расходы</t>
  </si>
  <si>
    <t>% исполн.на 01.11.15 (ориентир 83%)</t>
  </si>
  <si>
    <t>Зарплата прочих служащих + двух кадастровых инженеров вместо МФЦ</t>
  </si>
  <si>
    <t>01</t>
  </si>
  <si>
    <t>13</t>
  </si>
  <si>
    <t>04</t>
  </si>
  <si>
    <t>05</t>
  </si>
  <si>
    <t>07</t>
  </si>
  <si>
    <t>08</t>
  </si>
  <si>
    <t>12</t>
  </si>
  <si>
    <t>Код</t>
  </si>
  <si>
    <t>СМР и ПСД по газификации</t>
  </si>
  <si>
    <t>Обслуживание мун.долга</t>
  </si>
  <si>
    <t>Проект бюджета</t>
  </si>
  <si>
    <t>Предложения</t>
  </si>
  <si>
    <t>Наименование расходов</t>
  </si>
  <si>
    <t>Курсы повышения квалификации</t>
  </si>
  <si>
    <t xml:space="preserve"> 2016 год</t>
  </si>
  <si>
    <t>ТО газ.сетей - 0,5 млн; ТО электросетей - 0,5 млн; организация тепло- водо и т.д. снабжения - 0,8 млн; остальное пустить на ремонт и прокладку сетей</t>
  </si>
  <si>
    <t>в т.ч. работа сайта</t>
  </si>
  <si>
    <t>Замена сетей водопровод-канализация</t>
  </si>
  <si>
    <t>Это зарплата тех, кто опрелеляет кому дать субсидии</t>
  </si>
  <si>
    <t>Передать полномочия по управлению финансами и по архитектуре на 2-й уровень</t>
  </si>
  <si>
    <t>Сумма кредиторской задолженности по актам на 31.12.15, вынесенная из программной части. Сумма нуждается в анализе и уточнении.</t>
  </si>
  <si>
    <t>Кредитов не получали, что обслуживаем?</t>
  </si>
  <si>
    <t>Передать двух кадастровых инженеров в администрацию, в остальном перевести на самоокупаемость</t>
  </si>
  <si>
    <t>Считаем эту подпрограмму бесполезной тратой средств</t>
  </si>
  <si>
    <t xml:space="preserve">Ремонт мун.фонда - 1,5 млн; обследование зданий, содержание до заселения - 1 млн; прочее -0,5 млн.  </t>
  </si>
  <si>
    <t>Озеленение - 2 млн уменьшить до 1 млн; Вывоз мусора - 25 млн. уменьшить до 23 млн; несанкц.свалки - 1,5 млн; украшение улиц - 4 млн. уменьшить до 2 млн; прочее - 1 млн.  убрать</t>
  </si>
  <si>
    <t>Субсидия на выпонение работ - 49450 тыс.; содержание имущества и налоги - 1500 тыс.; праздники - 1200 тыс. Оставить только содержание имущества.</t>
  </si>
  <si>
    <t>Уменьшить на 5% по отношению к 2015 году в связи со сложной экономической обстановкой</t>
  </si>
  <si>
    <t>Уменьшить на 50% по отношению к 2015 году в связи со сложной экономической обстановкой. Оставить 5000 компенсации на человека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</si>
</sst>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0"/>
    <numFmt numFmtId="166" formatCode="0.0%"/>
  </numFmts>
  <fonts count="15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4" fontId="0" fillId="0" borderId="0" xfId="0" applyNumberFormat="1" applyFill="1"/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4" fontId="8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165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ill="1" applyBorder="1"/>
    <xf numFmtId="164" fontId="3" fillId="2" borderId="1" xfId="0" applyNumberFormat="1" applyFont="1" applyFill="1" applyBorder="1" applyAlignment="1">
      <alignment horizontal="center" vertical="top"/>
    </xf>
    <xf numFmtId="164" fontId="0" fillId="0" borderId="0" xfId="0" applyNumberForma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" fontId="10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" fontId="10" fillId="4" borderId="1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4" fontId="0" fillId="0" borderId="1" xfId="0" applyNumberForma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vertical="top" wrapText="1"/>
    </xf>
    <xf numFmtId="164" fontId="12" fillId="0" borderId="1" xfId="0" applyNumberFormat="1" applyFont="1" applyBorder="1" applyAlignment="1">
      <alignment vertical="top" wrapText="1"/>
    </xf>
    <xf numFmtId="164" fontId="0" fillId="0" borderId="1" xfId="0" applyNumberFormat="1" applyBorder="1"/>
    <xf numFmtId="4" fontId="7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6" fontId="0" fillId="3" borderId="1" xfId="0" applyNumberFormat="1" applyFill="1" applyBorder="1"/>
    <xf numFmtId="49" fontId="0" fillId="0" borderId="0" xfId="0" applyNumberFormat="1" applyFill="1"/>
    <xf numFmtId="49" fontId="7" fillId="0" borderId="0" xfId="0" applyNumberFormat="1" applyFont="1" applyFill="1"/>
    <xf numFmtId="4" fontId="0" fillId="0" borderId="1" xfId="0" applyNumberFormat="1" applyFill="1" applyBorder="1" applyAlignment="1">
      <alignment vertical="top" wrapText="1"/>
    </xf>
    <xf numFmtId="164" fontId="0" fillId="0" borderId="6" xfId="0" applyNumberFormat="1" applyBorder="1"/>
    <xf numFmtId="4" fontId="13" fillId="0" borderId="1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vertical="top" wrapText="1"/>
    </xf>
    <xf numFmtId="164" fontId="0" fillId="0" borderId="8" xfId="0" applyNumberFormat="1" applyBorder="1"/>
    <xf numFmtId="4" fontId="7" fillId="0" borderId="1" xfId="0" applyNumberFormat="1" applyFont="1" applyFill="1" applyBorder="1" applyAlignment="1">
      <alignment vertical="top" wrapText="1"/>
    </xf>
    <xf numFmtId="10" fontId="0" fillId="0" borderId="0" xfId="0" applyNumberFormat="1"/>
    <xf numFmtId="164" fontId="0" fillId="0" borderId="9" xfId="0" applyNumberFormat="1" applyFill="1" applyBorder="1"/>
    <xf numFmtId="2" fontId="4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78" zoomScaleNormal="90" zoomScaleSheetLayoutView="78" workbookViewId="0">
      <selection activeCell="A19" sqref="A19"/>
    </sheetView>
  </sheetViews>
  <sheetFormatPr defaultRowHeight="15"/>
  <cols>
    <col min="1" max="1" width="4.7109375" style="76" customWidth="1"/>
    <col min="2" max="2" width="66.7109375" style="30" customWidth="1"/>
    <col min="3" max="3" width="18.140625" style="41" customWidth="1"/>
    <col min="4" max="4" width="20.42578125" style="20" customWidth="1"/>
    <col min="5" max="5" width="16.28515625" style="44" bestFit="1" customWidth="1"/>
    <col min="6" max="6" width="42.28515625" style="60" customWidth="1"/>
    <col min="7" max="7" width="22.7109375" style="1" customWidth="1"/>
    <col min="8" max="16384" width="9.140625" style="1"/>
  </cols>
  <sheetData>
    <row r="1" spans="1:17" ht="19.5" customHeight="1">
      <c r="B1" s="86" t="s">
        <v>37</v>
      </c>
      <c r="C1" s="86"/>
      <c r="D1" s="86"/>
      <c r="E1" s="45"/>
      <c r="F1" s="59"/>
      <c r="G1" s="2"/>
      <c r="H1" s="2"/>
      <c r="I1" s="2"/>
    </row>
    <row r="2" spans="1:17" ht="18.75">
      <c r="B2" s="87" t="s">
        <v>78</v>
      </c>
      <c r="C2" s="87"/>
      <c r="D2" s="87"/>
      <c r="Q2" s="3" t="s">
        <v>2</v>
      </c>
    </row>
    <row r="3" spans="1:17" ht="32.25" thickBot="1">
      <c r="B3" s="28"/>
      <c r="C3" s="42">
        <v>2015</v>
      </c>
      <c r="D3" s="43" t="s">
        <v>38</v>
      </c>
      <c r="E3" s="46" t="s">
        <v>39</v>
      </c>
      <c r="F3" s="61" t="s">
        <v>40</v>
      </c>
    </row>
    <row r="4" spans="1:17" ht="31.5">
      <c r="B4" s="5" t="s">
        <v>3</v>
      </c>
      <c r="C4" s="32" t="s">
        <v>5</v>
      </c>
      <c r="D4" s="47" t="s">
        <v>5</v>
      </c>
      <c r="E4" s="56" t="s">
        <v>5</v>
      </c>
      <c r="F4" s="62"/>
    </row>
    <row r="5" spans="1:17" ht="30.75" customHeight="1">
      <c r="A5" s="77" t="s">
        <v>71</v>
      </c>
      <c r="B5" s="6" t="s">
        <v>28</v>
      </c>
      <c r="C5" s="23"/>
      <c r="D5" s="48"/>
      <c r="E5" s="57"/>
      <c r="F5" s="62"/>
    </row>
    <row r="6" spans="1:17" ht="47.25">
      <c r="A6" s="77" t="s">
        <v>64</v>
      </c>
      <c r="B6" s="7" t="s">
        <v>42</v>
      </c>
      <c r="C6" s="24">
        <v>1668.79314</v>
      </c>
      <c r="D6" s="49">
        <v>1863.2076</v>
      </c>
      <c r="E6" s="63">
        <f>1668.8*0.95</f>
        <v>1585.36</v>
      </c>
      <c r="F6" s="62" t="s">
        <v>91</v>
      </c>
    </row>
    <row r="7" spans="1:17" ht="47.25">
      <c r="A7" s="77" t="s">
        <v>64</v>
      </c>
      <c r="B7" s="7" t="s">
        <v>31</v>
      </c>
      <c r="C7" s="24"/>
      <c r="D7" s="49"/>
      <c r="E7" s="57"/>
      <c r="F7" s="62"/>
    </row>
    <row r="8" spans="1:17" ht="51">
      <c r="A8" s="77" t="s">
        <v>64</v>
      </c>
      <c r="B8" s="8" t="s">
        <v>19</v>
      </c>
      <c r="C8" s="33">
        <v>3128.5839299999998</v>
      </c>
      <c r="D8" s="49">
        <v>8840.8866099999996</v>
      </c>
      <c r="E8" s="63">
        <f>3128.6/2</f>
        <v>1564.3</v>
      </c>
      <c r="F8" s="62" t="s">
        <v>92</v>
      </c>
    </row>
    <row r="9" spans="1:17" ht="38.25">
      <c r="A9" s="77" t="s">
        <v>64</v>
      </c>
      <c r="B9" s="8" t="s">
        <v>0</v>
      </c>
      <c r="C9" s="33">
        <v>4003.45793</v>
      </c>
      <c r="D9" s="49">
        <v>5464.9369500000003</v>
      </c>
      <c r="E9" s="63">
        <f>4003.5*0.95</f>
        <v>3803.3249999999998</v>
      </c>
      <c r="F9" s="62" t="s">
        <v>91</v>
      </c>
    </row>
    <row r="10" spans="1:17" ht="51">
      <c r="A10" s="77" t="s">
        <v>64</v>
      </c>
      <c r="B10" s="21" t="s">
        <v>20</v>
      </c>
      <c r="C10" s="34"/>
      <c r="D10" s="50">
        <v>43070.683980000002</v>
      </c>
      <c r="E10" s="63">
        <v>30000</v>
      </c>
      <c r="F10" s="58" t="s">
        <v>84</v>
      </c>
    </row>
    <row r="11" spans="1:17" ht="19.5" customHeight="1">
      <c r="A11" s="77" t="s">
        <v>65</v>
      </c>
      <c r="B11" s="7" t="s">
        <v>6</v>
      </c>
      <c r="C11" s="33">
        <v>500</v>
      </c>
      <c r="D11" s="49">
        <v>500</v>
      </c>
      <c r="E11" s="63">
        <v>0</v>
      </c>
      <c r="F11" s="58" t="s">
        <v>85</v>
      </c>
    </row>
    <row r="12" spans="1:17" ht="34.5" customHeight="1">
      <c r="B12" s="6" t="s">
        <v>29</v>
      </c>
      <c r="C12" s="36"/>
      <c r="D12" s="52"/>
      <c r="E12" s="57"/>
      <c r="F12" s="62"/>
    </row>
    <row r="13" spans="1:17" ht="45.75" customHeight="1">
      <c r="A13" s="77" t="s">
        <v>64</v>
      </c>
      <c r="B13" s="10" t="s">
        <v>22</v>
      </c>
      <c r="C13" s="25"/>
      <c r="D13" s="53"/>
      <c r="E13" s="57"/>
      <c r="F13" s="62"/>
    </row>
    <row r="14" spans="1:17" ht="47.25">
      <c r="A14" s="77" t="s">
        <v>64</v>
      </c>
      <c r="B14" s="7" t="s">
        <v>32</v>
      </c>
      <c r="C14" s="33"/>
      <c r="D14" s="49"/>
      <c r="E14" s="57"/>
      <c r="F14" s="62"/>
    </row>
    <row r="15" spans="1:17" ht="38.25">
      <c r="A15" s="77" t="s">
        <v>64</v>
      </c>
      <c r="B15" s="8" t="s">
        <v>4</v>
      </c>
      <c r="C15" s="35">
        <v>1668.79314</v>
      </c>
      <c r="D15" s="50">
        <v>1863.2076</v>
      </c>
      <c r="E15" s="63">
        <f>1668.8*0.95</f>
        <v>1585.36</v>
      </c>
      <c r="F15" s="62" t="s">
        <v>91</v>
      </c>
    </row>
    <row r="16" spans="1:17" ht="31.5">
      <c r="A16" s="77" t="s">
        <v>64</v>
      </c>
      <c r="B16" s="8" t="s">
        <v>16</v>
      </c>
      <c r="C16" s="35">
        <v>69969.324859999993</v>
      </c>
      <c r="D16" s="50">
        <v>80536.529349999997</v>
      </c>
      <c r="E16" s="63">
        <v>50000</v>
      </c>
      <c r="F16" s="83" t="s">
        <v>83</v>
      </c>
    </row>
    <row r="17" spans="1:6" ht="25.5">
      <c r="A17" s="77" t="s">
        <v>64</v>
      </c>
      <c r="B17" s="7" t="s">
        <v>1</v>
      </c>
      <c r="C17" s="33">
        <v>14925.086240000001</v>
      </c>
      <c r="D17" s="49">
        <v>15000</v>
      </c>
      <c r="E17" s="63">
        <f>15000+40*2*12</f>
        <v>15960</v>
      </c>
      <c r="F17" s="58" t="s">
        <v>63</v>
      </c>
    </row>
    <row r="18" spans="1:6" ht="56.25">
      <c r="A18" s="77" t="s">
        <v>64</v>
      </c>
      <c r="B18" s="11" t="s">
        <v>11</v>
      </c>
      <c r="C18" s="37">
        <v>300</v>
      </c>
      <c r="D18" s="53">
        <v>300</v>
      </c>
      <c r="E18" s="63">
        <v>200</v>
      </c>
      <c r="F18" s="62" t="s">
        <v>77</v>
      </c>
    </row>
    <row r="19" spans="1:6" ht="43.5" customHeight="1">
      <c r="B19" s="12" t="s">
        <v>8</v>
      </c>
      <c r="C19" s="37"/>
      <c r="D19" s="53"/>
      <c r="E19" s="57"/>
      <c r="F19" s="62"/>
    </row>
    <row r="20" spans="1:6" ht="77.25" customHeight="1">
      <c r="A20" s="77" t="s">
        <v>66</v>
      </c>
      <c r="B20" s="7" t="s">
        <v>34</v>
      </c>
      <c r="C20" s="39"/>
      <c r="D20" s="55">
        <v>17500</v>
      </c>
      <c r="E20" s="63">
        <v>0</v>
      </c>
      <c r="F20" s="58" t="s">
        <v>86</v>
      </c>
    </row>
    <row r="21" spans="1:6" ht="37.5">
      <c r="B21" s="11" t="s">
        <v>30</v>
      </c>
      <c r="C21" s="37"/>
      <c r="D21" s="53"/>
      <c r="E21" s="57"/>
      <c r="F21" s="62"/>
    </row>
    <row r="22" spans="1:6" ht="31.5">
      <c r="A22" s="77" t="s">
        <v>64</v>
      </c>
      <c r="B22" s="13" t="s">
        <v>25</v>
      </c>
      <c r="C22" s="38">
        <v>65</v>
      </c>
      <c r="D22" s="54">
        <v>65</v>
      </c>
      <c r="E22" s="63">
        <v>0</v>
      </c>
      <c r="F22" s="58" t="s">
        <v>87</v>
      </c>
    </row>
    <row r="23" spans="1:6" ht="47.25">
      <c r="A23" s="77" t="s">
        <v>64</v>
      </c>
      <c r="B23" s="13" t="s">
        <v>14</v>
      </c>
      <c r="C23" s="38">
        <v>850</v>
      </c>
      <c r="D23" s="54">
        <v>1258.8</v>
      </c>
      <c r="E23" s="63">
        <v>0</v>
      </c>
      <c r="F23" s="58" t="s">
        <v>41</v>
      </c>
    </row>
    <row r="24" spans="1:6" ht="42.75" customHeight="1">
      <c r="A24" s="77" t="s">
        <v>66</v>
      </c>
      <c r="B24" s="10" t="s">
        <v>23</v>
      </c>
      <c r="C24" s="37">
        <v>65801</v>
      </c>
      <c r="D24" s="53">
        <v>44700</v>
      </c>
      <c r="E24" s="63">
        <f>44700+20000</f>
        <v>64700</v>
      </c>
      <c r="F24" s="62"/>
    </row>
    <row r="25" spans="1:6" ht="42.75" customHeight="1">
      <c r="B25" s="15" t="s">
        <v>21</v>
      </c>
      <c r="C25" s="27"/>
      <c r="D25" s="53"/>
      <c r="E25" s="57"/>
      <c r="F25" s="62"/>
    </row>
    <row r="26" spans="1:6" s="4" customFormat="1" ht="31.5">
      <c r="A26" s="77" t="s">
        <v>67</v>
      </c>
      <c r="B26" s="22" t="s">
        <v>17</v>
      </c>
      <c r="C26" s="40">
        <v>6200</v>
      </c>
      <c r="D26" s="50">
        <v>3100</v>
      </c>
      <c r="E26" s="63">
        <v>13100</v>
      </c>
      <c r="F26" s="58" t="s">
        <v>72</v>
      </c>
    </row>
    <row r="27" spans="1:6" s="4" customFormat="1" ht="79.5" customHeight="1">
      <c r="A27" s="77" t="s">
        <v>67</v>
      </c>
      <c r="B27" s="16" t="s">
        <v>35</v>
      </c>
      <c r="C27" s="26">
        <v>8959</v>
      </c>
      <c r="D27" s="50">
        <v>8000</v>
      </c>
      <c r="E27" s="63">
        <v>29000</v>
      </c>
      <c r="F27" s="58" t="s">
        <v>81</v>
      </c>
    </row>
    <row r="28" spans="1:6" ht="44.25" customHeight="1">
      <c r="A28" s="77" t="s">
        <v>66</v>
      </c>
      <c r="B28" s="10" t="s">
        <v>9</v>
      </c>
      <c r="C28" s="37">
        <v>2200</v>
      </c>
      <c r="D28" s="53">
        <v>2300</v>
      </c>
      <c r="E28" s="63">
        <v>0</v>
      </c>
      <c r="F28" s="58" t="s">
        <v>82</v>
      </c>
    </row>
    <row r="29" spans="1:6" ht="42" customHeight="1">
      <c r="A29" s="77" t="s">
        <v>67</v>
      </c>
      <c r="B29" s="10" t="s">
        <v>10</v>
      </c>
      <c r="C29" s="37"/>
      <c r="D29" s="53"/>
      <c r="E29" s="57"/>
      <c r="F29" s="62"/>
    </row>
    <row r="30" spans="1:6" ht="31.5">
      <c r="A30" s="77" t="s">
        <v>67</v>
      </c>
      <c r="B30" s="14" t="s">
        <v>26</v>
      </c>
      <c r="C30" s="38"/>
      <c r="D30" s="54"/>
      <c r="E30" s="57"/>
      <c r="F30" s="62"/>
    </row>
    <row r="31" spans="1:6" ht="38.25">
      <c r="A31" s="77" t="s">
        <v>67</v>
      </c>
      <c r="B31" s="9" t="s">
        <v>20</v>
      </c>
      <c r="C31" s="34">
        <v>7412.7839999999997</v>
      </c>
      <c r="D31" s="51">
        <v>3000</v>
      </c>
      <c r="E31" s="63">
        <v>2500</v>
      </c>
      <c r="F31" s="58" t="s">
        <v>88</v>
      </c>
    </row>
    <row r="32" spans="1:6" ht="31.5">
      <c r="A32" s="77" t="s">
        <v>67</v>
      </c>
      <c r="B32" s="14" t="s">
        <v>27</v>
      </c>
      <c r="C32" s="38"/>
      <c r="D32" s="54"/>
      <c r="E32" s="57"/>
      <c r="F32" s="62"/>
    </row>
    <row r="33" spans="1:6" ht="51">
      <c r="A33" s="77" t="s">
        <v>67</v>
      </c>
      <c r="B33" s="9" t="s">
        <v>20</v>
      </c>
      <c r="C33" s="34">
        <v>6500</v>
      </c>
      <c r="D33" s="51">
        <v>1800</v>
      </c>
      <c r="E33" s="63">
        <v>35000</v>
      </c>
      <c r="F33" s="62" t="s">
        <v>79</v>
      </c>
    </row>
    <row r="34" spans="1:6" ht="37.5">
      <c r="A34" s="77" t="s">
        <v>67</v>
      </c>
      <c r="B34" s="10" t="s">
        <v>12</v>
      </c>
      <c r="C34" s="37"/>
      <c r="D34" s="53"/>
      <c r="E34" s="57"/>
      <c r="F34" s="62"/>
    </row>
    <row r="35" spans="1:6" ht="63.75">
      <c r="A35" s="77" t="s">
        <v>67</v>
      </c>
      <c r="B35" s="14" t="s">
        <v>15</v>
      </c>
      <c r="C35" s="38">
        <v>40067</v>
      </c>
      <c r="D35" s="54">
        <v>33500</v>
      </c>
      <c r="E35" s="63">
        <f>1000+23000+1500+2000</f>
        <v>27500</v>
      </c>
      <c r="F35" s="58" t="s">
        <v>89</v>
      </c>
    </row>
    <row r="36" spans="1:6" ht="37.5">
      <c r="A36" s="77" t="s">
        <v>68</v>
      </c>
      <c r="B36" s="12" t="s">
        <v>24</v>
      </c>
      <c r="C36" s="37"/>
      <c r="D36" s="53"/>
      <c r="E36" s="57"/>
      <c r="F36" s="62"/>
    </row>
    <row r="37" spans="1:6" ht="18.75" customHeight="1">
      <c r="A37" s="77" t="s">
        <v>69</v>
      </c>
      <c r="B37" s="7" t="s">
        <v>7</v>
      </c>
      <c r="C37" s="33"/>
      <c r="D37" s="49"/>
      <c r="E37" s="57"/>
      <c r="F37" s="62"/>
    </row>
    <row r="38" spans="1:6" ht="94.5">
      <c r="A38" s="77" t="s">
        <v>69</v>
      </c>
      <c r="B38" s="19" t="s">
        <v>33</v>
      </c>
      <c r="C38" s="35">
        <v>48911.364999999998</v>
      </c>
      <c r="D38" s="50">
        <v>52150</v>
      </c>
      <c r="E38" s="63">
        <f>1500</f>
        <v>1500</v>
      </c>
      <c r="F38" s="83" t="s">
        <v>90</v>
      </c>
    </row>
    <row r="39" spans="1:6" ht="31.5">
      <c r="A39" s="77" t="s">
        <v>69</v>
      </c>
      <c r="B39" s="31" t="s">
        <v>36</v>
      </c>
      <c r="C39" s="35">
        <v>14000</v>
      </c>
      <c r="D39" s="50">
        <v>14500</v>
      </c>
      <c r="E39" s="63">
        <v>14000</v>
      </c>
      <c r="F39" s="62"/>
    </row>
    <row r="40" spans="1:6" ht="44.25" customHeight="1">
      <c r="A40" s="77" t="s">
        <v>70</v>
      </c>
      <c r="B40" s="17" t="s">
        <v>13</v>
      </c>
      <c r="C40" s="37"/>
      <c r="D40" s="53"/>
      <c r="E40" s="57"/>
      <c r="F40" s="62"/>
    </row>
    <row r="41" spans="1:6" ht="31.5">
      <c r="A41" s="77" t="s">
        <v>70</v>
      </c>
      <c r="B41" s="9" t="s">
        <v>20</v>
      </c>
      <c r="C41" s="34">
        <v>500</v>
      </c>
      <c r="D41" s="51">
        <v>300</v>
      </c>
      <c r="E41" s="57">
        <v>300</v>
      </c>
      <c r="F41" s="62" t="s">
        <v>80</v>
      </c>
    </row>
    <row r="42" spans="1:6" ht="18.75" customHeight="1">
      <c r="A42" s="77" t="s">
        <v>70</v>
      </c>
      <c r="B42" s="18" t="s">
        <v>18</v>
      </c>
      <c r="C42" s="33">
        <v>6000</v>
      </c>
      <c r="D42" s="49">
        <v>6300</v>
      </c>
      <c r="E42" s="63">
        <v>0</v>
      </c>
      <c r="F42" s="78"/>
    </row>
    <row r="44" spans="1:6">
      <c r="B44" s="29"/>
    </row>
    <row r="47" spans="1:6">
      <c r="B47" s="29"/>
    </row>
    <row r="48" spans="1:6">
      <c r="B48" s="29"/>
    </row>
    <row r="51" ht="20.25" customHeight="1"/>
  </sheetData>
  <autoFilter ref="A1:F42">
    <filterColumn colId="1" showButton="0"/>
    <filterColumn colId="2" showButton="0"/>
  </autoFilter>
  <mergeCells count="2">
    <mergeCell ref="B1:D1"/>
    <mergeCell ref="B2:D2"/>
  </mergeCells>
  <phoneticPr fontId="0" type="noConversion"/>
  <printOptions horizontalCentered="1"/>
  <pageMargins left="0" right="0" top="0.55118110236220474" bottom="0.39370078740157483" header="0.51181102362204722" footer="0.51181102362204722"/>
  <pageSetup paperSize="9" scale="85" fitToWidth="0" orientation="landscape" r:id="rId1"/>
  <headerFooter alignWithMargins="0"/>
  <rowBreaks count="4" manualBreakCount="4">
    <brk id="11" max="5" man="1"/>
    <brk id="18" max="5" man="1"/>
    <brk id="27" max="5" man="1"/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opLeftCell="A7" workbookViewId="0">
      <selection activeCell="A16" sqref="A16:C27"/>
    </sheetView>
  </sheetViews>
  <sheetFormatPr defaultRowHeight="12.75"/>
  <cols>
    <col min="1" max="1" width="45.5703125" style="65" customWidth="1"/>
    <col min="2" max="4" width="10" bestFit="1" customWidth="1"/>
    <col min="5" max="5" width="12.140625" bestFit="1" customWidth="1"/>
    <col min="6" max="7" width="12.140625" customWidth="1"/>
    <col min="8" max="8" width="10" customWidth="1"/>
  </cols>
  <sheetData>
    <row r="1" spans="1:8" s="64" customFormat="1" ht="51">
      <c r="A1" s="67"/>
      <c r="B1" s="68" t="s">
        <v>48</v>
      </c>
      <c r="C1" s="68" t="s">
        <v>49</v>
      </c>
      <c r="D1" s="68" t="s">
        <v>50</v>
      </c>
      <c r="E1" s="67" t="s">
        <v>43</v>
      </c>
      <c r="F1" s="73" t="s">
        <v>59</v>
      </c>
      <c r="G1" s="73" t="s">
        <v>62</v>
      </c>
      <c r="H1" s="67" t="s">
        <v>44</v>
      </c>
    </row>
    <row r="2" spans="1:8" s="64" customFormat="1" ht="15">
      <c r="A2" s="80" t="s">
        <v>60</v>
      </c>
      <c r="B2" s="81">
        <f>B3+B4</f>
        <v>647562.19999999995</v>
      </c>
      <c r="C2" s="81">
        <f t="shared" ref="C2:H2" si="0">C3+C4</f>
        <v>695670.1</v>
      </c>
      <c r="D2" s="81">
        <f t="shared" si="0"/>
        <v>661069.5</v>
      </c>
      <c r="E2" s="81">
        <f t="shared" si="0"/>
        <v>682965.20000000007</v>
      </c>
      <c r="F2" s="81"/>
      <c r="G2" s="81"/>
      <c r="H2" s="81">
        <f t="shared" si="0"/>
        <v>512138.10000000003</v>
      </c>
    </row>
    <row r="3" spans="1:8" ht="16.5" customHeight="1">
      <c r="A3" s="69" t="s">
        <v>45</v>
      </c>
      <c r="B3" s="70">
        <v>516182.4</v>
      </c>
      <c r="C3" s="70">
        <v>533839.1</v>
      </c>
      <c r="D3" s="70">
        <v>505791.5</v>
      </c>
      <c r="E3" s="70">
        <v>545673.30000000005</v>
      </c>
      <c r="F3" s="70"/>
      <c r="G3" s="70"/>
      <c r="H3" s="70">
        <v>506699.7</v>
      </c>
    </row>
    <row r="4" spans="1:8" ht="16.5" customHeight="1">
      <c r="A4" s="69" t="s">
        <v>46</v>
      </c>
      <c r="B4" s="70">
        <v>131379.79999999999</v>
      </c>
      <c r="C4" s="70">
        <v>161831</v>
      </c>
      <c r="D4" s="70">
        <v>155278</v>
      </c>
      <c r="E4" s="70">
        <v>137291.9</v>
      </c>
      <c r="F4" s="70"/>
      <c r="G4" s="70"/>
      <c r="H4" s="71">
        <v>5438.4</v>
      </c>
    </row>
    <row r="5" spans="1:8">
      <c r="A5" s="74" t="s">
        <v>61</v>
      </c>
      <c r="B5" s="66"/>
      <c r="C5" s="66"/>
      <c r="D5" s="66"/>
      <c r="E5" s="66"/>
      <c r="F5" s="66"/>
      <c r="G5" s="66"/>
      <c r="H5" s="66"/>
    </row>
    <row r="6" spans="1:8">
      <c r="A6" s="69" t="s">
        <v>47</v>
      </c>
      <c r="B6" s="72">
        <v>90193</v>
      </c>
      <c r="C6" s="72">
        <v>103327.7</v>
      </c>
      <c r="D6" s="72">
        <v>111064.7</v>
      </c>
      <c r="E6" s="72">
        <v>121304</v>
      </c>
      <c r="F6" s="72">
        <v>94965.3</v>
      </c>
      <c r="G6" s="75">
        <f>F6/E6</f>
        <v>0.78287030930554646</v>
      </c>
      <c r="H6" s="72">
        <v>184136</v>
      </c>
    </row>
    <row r="7" spans="1:8" ht="25.5">
      <c r="A7" s="69" t="s">
        <v>51</v>
      </c>
      <c r="B7" s="72">
        <v>6631.7</v>
      </c>
      <c r="C7" s="72">
        <v>15866.7</v>
      </c>
      <c r="D7" s="72">
        <v>7959.6</v>
      </c>
      <c r="E7" s="72">
        <v>10069.5</v>
      </c>
      <c r="F7" s="72">
        <v>4867.7</v>
      </c>
      <c r="G7" s="75">
        <f t="shared" ref="G7:G14" si="1">F7/E7</f>
        <v>0.48341029842593969</v>
      </c>
      <c r="H7" s="72">
        <v>7813.6</v>
      </c>
    </row>
    <row r="8" spans="1:8">
      <c r="A8" s="69" t="s">
        <v>52</v>
      </c>
      <c r="B8" s="72">
        <v>127354.6</v>
      </c>
      <c r="C8" s="72">
        <v>171664.6</v>
      </c>
      <c r="D8" s="72">
        <v>137020</v>
      </c>
      <c r="E8" s="72">
        <v>155886.79999999999</v>
      </c>
      <c r="F8" s="72">
        <v>86474.5</v>
      </c>
      <c r="G8" s="75">
        <f t="shared" si="1"/>
        <v>0.55472625007377152</v>
      </c>
      <c r="H8" s="72">
        <v>67000</v>
      </c>
    </row>
    <row r="9" spans="1:8">
      <c r="A9" s="69" t="s">
        <v>53</v>
      </c>
      <c r="B9" s="72">
        <v>289158</v>
      </c>
      <c r="C9" s="72">
        <v>255916</v>
      </c>
      <c r="D9" s="72">
        <v>216082.3</v>
      </c>
      <c r="E9" s="72">
        <v>323672.5</v>
      </c>
      <c r="F9" s="72">
        <v>200261.1</v>
      </c>
      <c r="G9" s="75">
        <f t="shared" si="1"/>
        <v>0.61871521368049498</v>
      </c>
      <c r="H9" s="72">
        <v>198034.53816</v>
      </c>
    </row>
    <row r="10" spans="1:8">
      <c r="A10" s="69" t="s">
        <v>54</v>
      </c>
      <c r="B10" s="72">
        <v>5208</v>
      </c>
      <c r="C10" s="72">
        <v>6433.2</v>
      </c>
      <c r="D10" s="72">
        <v>3979.6</v>
      </c>
      <c r="E10" s="72">
        <v>6372.1</v>
      </c>
      <c r="F10" s="72">
        <v>5099.5</v>
      </c>
      <c r="G10" s="75">
        <f t="shared" si="1"/>
        <v>0.80028562012523341</v>
      </c>
      <c r="H10" s="72">
        <v>5250.2</v>
      </c>
    </row>
    <row r="11" spans="1:8">
      <c r="A11" s="69" t="s">
        <v>55</v>
      </c>
      <c r="B11" s="72">
        <v>51850.3</v>
      </c>
      <c r="C11" s="72">
        <v>70030.8</v>
      </c>
      <c r="D11" s="72">
        <v>95909</v>
      </c>
      <c r="E11" s="72">
        <v>91230.439209999997</v>
      </c>
      <c r="F11" s="72">
        <v>78100.800000000003</v>
      </c>
      <c r="G11" s="75">
        <f t="shared" si="1"/>
        <v>0.85608269209602994</v>
      </c>
      <c r="H11" s="72">
        <v>79150</v>
      </c>
    </row>
    <row r="12" spans="1:8">
      <c r="A12" s="69" t="s">
        <v>56</v>
      </c>
      <c r="B12" s="72">
        <v>4864.3</v>
      </c>
      <c r="C12" s="72">
        <v>3839</v>
      </c>
      <c r="D12" s="72">
        <v>6207.1</v>
      </c>
      <c r="E12" s="72">
        <v>12209.7</v>
      </c>
      <c r="F12" s="72">
        <v>8550.2000000000007</v>
      </c>
      <c r="G12" s="75">
        <f t="shared" si="1"/>
        <v>0.7002792861413466</v>
      </c>
      <c r="H12" s="72">
        <v>11081.4</v>
      </c>
    </row>
    <row r="13" spans="1:8">
      <c r="A13" s="69" t="s">
        <v>57</v>
      </c>
      <c r="B13" s="72">
        <v>17010.900000000001</v>
      </c>
      <c r="C13" s="72">
        <v>6696</v>
      </c>
      <c r="D13" s="72">
        <v>9355.2999999999993</v>
      </c>
      <c r="E13" s="72">
        <v>9444.7000000000007</v>
      </c>
      <c r="F13" s="72">
        <v>6016.9</v>
      </c>
      <c r="G13" s="75">
        <f t="shared" si="1"/>
        <v>0.63706629114741598</v>
      </c>
      <c r="H13" s="72">
        <v>6560</v>
      </c>
    </row>
    <row r="14" spans="1:8">
      <c r="A14" s="69" t="s">
        <v>58</v>
      </c>
      <c r="B14" s="72">
        <v>6450</v>
      </c>
      <c r="C14" s="72">
        <v>5219.1000000000004</v>
      </c>
      <c r="D14" s="72">
        <v>6182.6</v>
      </c>
      <c r="E14" s="72">
        <v>6600</v>
      </c>
      <c r="F14" s="72">
        <v>6347.3</v>
      </c>
      <c r="G14" s="75">
        <f t="shared" si="1"/>
        <v>0.96171212121212124</v>
      </c>
      <c r="H14" s="72">
        <v>6600</v>
      </c>
    </row>
    <row r="16" spans="1:8" s="65" customFormat="1" ht="25.5">
      <c r="A16" s="69" t="s">
        <v>76</v>
      </c>
      <c r="B16" s="69" t="s">
        <v>74</v>
      </c>
      <c r="C16" s="69" t="s">
        <v>75</v>
      </c>
    </row>
    <row r="17" spans="1:4">
      <c r="A17" s="69" t="s">
        <v>47</v>
      </c>
      <c r="B17" s="72">
        <v>184136</v>
      </c>
      <c r="C17" s="39">
        <v>130484.15</v>
      </c>
      <c r="D17" s="84">
        <f>C17/C27</f>
        <v>0.25563881860144266</v>
      </c>
    </row>
    <row r="18" spans="1:4" ht="25.5">
      <c r="A18" s="69" t="s">
        <v>51</v>
      </c>
      <c r="B18" s="79">
        <v>7813.6</v>
      </c>
      <c r="C18" s="39">
        <v>7813.6</v>
      </c>
      <c r="D18" s="84">
        <f>C18/C27</f>
        <v>1.5308062113476868E-2</v>
      </c>
    </row>
    <row r="19" spans="1:4">
      <c r="A19" s="69" t="s">
        <v>52</v>
      </c>
      <c r="B19" s="79">
        <v>67000</v>
      </c>
      <c r="C19" s="39">
        <v>66700</v>
      </c>
      <c r="D19" s="84">
        <f>C19/C27</f>
        <v>0.13067571195977618</v>
      </c>
    </row>
    <row r="20" spans="1:4">
      <c r="A20" s="69" t="s">
        <v>53</v>
      </c>
      <c r="B20" s="79">
        <v>198034.53816</v>
      </c>
      <c r="C20" s="39">
        <v>254234.5</v>
      </c>
      <c r="D20" s="84">
        <f>C20/C27</f>
        <v>0.49808507184764189</v>
      </c>
    </row>
    <row r="21" spans="1:4">
      <c r="A21" s="69" t="s">
        <v>54</v>
      </c>
      <c r="B21" s="79">
        <v>5250.2</v>
      </c>
      <c r="C21" s="39">
        <v>5250.2</v>
      </c>
      <c r="D21" s="84">
        <f>C21/C27</f>
        <v>1.0285961363286609E-2</v>
      </c>
    </row>
    <row r="22" spans="1:4">
      <c r="A22" s="69" t="s">
        <v>55</v>
      </c>
      <c r="B22" s="79">
        <v>79150</v>
      </c>
      <c r="C22" s="39">
        <v>28000</v>
      </c>
      <c r="D22" s="84">
        <f>C22/C27</f>
        <v>5.4856370837687143E-2</v>
      </c>
    </row>
    <row r="23" spans="1:4">
      <c r="A23" s="69" t="s">
        <v>56</v>
      </c>
      <c r="B23" s="79">
        <v>11081.4</v>
      </c>
      <c r="C23" s="39">
        <v>11081.4</v>
      </c>
      <c r="D23" s="84">
        <f>C23/C27</f>
        <v>2.1710192421455225E-2</v>
      </c>
    </row>
    <row r="24" spans="1:4">
      <c r="A24" s="69" t="s">
        <v>57</v>
      </c>
      <c r="B24" s="79">
        <v>6560</v>
      </c>
      <c r="C24" s="39">
        <v>6560</v>
      </c>
      <c r="D24" s="84">
        <f>C24/C27</f>
        <v>1.285206402482956E-2</v>
      </c>
    </row>
    <row r="25" spans="1:4">
      <c r="A25" s="69" t="s">
        <v>58</v>
      </c>
      <c r="B25" s="79">
        <v>6600</v>
      </c>
      <c r="C25" s="39">
        <v>300</v>
      </c>
      <c r="D25" s="84">
        <f>C25/C27</f>
        <v>5.8774683040379086E-4</v>
      </c>
    </row>
    <row r="26" spans="1:4">
      <c r="A26" s="69" t="s">
        <v>73</v>
      </c>
      <c r="B26" s="72">
        <v>500</v>
      </c>
      <c r="C26" s="39">
        <v>0</v>
      </c>
      <c r="D26" s="84">
        <f>C26/C27</f>
        <v>0</v>
      </c>
    </row>
    <row r="27" spans="1:4">
      <c r="B27" s="82">
        <f>SUM(B17:B26)</f>
        <v>566125.73816000007</v>
      </c>
      <c r="C27" s="82">
        <f>SUM(C17:C26)</f>
        <v>510423.85000000003</v>
      </c>
    </row>
    <row r="28" spans="1:4">
      <c r="C28" s="85">
        <v>512138.1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 5   2016</vt:lpstr>
      <vt:lpstr>Лист1</vt:lpstr>
      <vt:lpstr>'Приложение № 5   2016'!Заголовки_для_печати</vt:lpstr>
      <vt:lpstr>'Приложение № 5   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Галина</cp:lastModifiedBy>
  <cp:lastPrinted>2015-12-09T11:56:53Z</cp:lastPrinted>
  <dcterms:created xsi:type="dcterms:W3CDTF">1996-10-08T23:32:33Z</dcterms:created>
  <dcterms:modified xsi:type="dcterms:W3CDTF">2015-12-09T12:11:19Z</dcterms:modified>
</cp:coreProperties>
</file>