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540" windowWidth="9720" windowHeight="6900"/>
  </bookViews>
  <sheets>
    <sheet name="Приложение № 5  2017" sheetId="7" r:id="rId1"/>
  </sheets>
  <definedNames>
    <definedName name="_xlnm._FilterDatabase" localSheetId="0" hidden="1">'Приложение № 5  2017'!$A$4:$E$65</definedName>
    <definedName name="_xlnm.Print_Titles" localSheetId="0">'Приложение № 5  2017'!$4:$4</definedName>
    <definedName name="_xlnm.Print_Area" localSheetId="0">'Приложение № 5  2017'!$A$1:$F$65</definedName>
  </definedNames>
  <calcPr calcId="124519"/>
</workbook>
</file>

<file path=xl/calcChain.xml><?xml version="1.0" encoding="utf-8"?>
<calcChain xmlns="http://schemas.openxmlformats.org/spreadsheetml/2006/main">
  <c r="D5" i="7"/>
  <c r="D55"/>
  <c r="D51"/>
  <c r="D38"/>
  <c r="C5"/>
  <c r="E37"/>
  <c r="D33" s="1"/>
  <c r="D25"/>
  <c r="D16"/>
  <c r="E9"/>
  <c r="D24" l="1"/>
  <c r="D22"/>
  <c r="E10"/>
  <c r="D7" l="1"/>
  <c r="D65"/>
  <c r="F65" l="1"/>
  <c r="C24" l="1"/>
  <c r="C65" s="1"/>
</calcChain>
</file>

<file path=xl/comments1.xml><?xml version="1.0" encoding="utf-8"?>
<comments xmlns="http://schemas.openxmlformats.org/spreadsheetml/2006/main">
  <authors>
    <author>Галина</author>
  </authors>
  <commentList>
    <comment ref="D2" authorId="0">
      <text>
        <r>
          <rPr>
            <b/>
            <sz val="8"/>
            <color indexed="81"/>
            <rFont val="Tahoma"/>
            <family val="2"/>
            <charset val="204"/>
          </rPr>
          <t>Галина:</t>
        </r>
        <r>
          <rPr>
            <sz val="8"/>
            <color indexed="81"/>
            <rFont val="Tahoma"/>
            <family val="2"/>
            <charset val="204"/>
          </rPr>
          <t xml:space="preserve">
 с учетом 10 млн от кладбищ</t>
        </r>
      </text>
    </comment>
  </commentList>
</comments>
</file>

<file path=xl/sharedStrings.xml><?xml version="1.0" encoding="utf-8"?>
<sst xmlns="http://schemas.openxmlformats.org/spreadsheetml/2006/main" count="106" uniqueCount="98">
  <si>
    <t>Наименование</t>
  </si>
  <si>
    <t>Обслуживание государственного и  муниципального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</si>
  <si>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</si>
  <si>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 , сборов  и иных платежей</t>
  </si>
  <si>
    <t>Исполнение судебных актов</t>
  </si>
  <si>
    <t>Подпрограмма "Обеспечение санитарного состояния территории МО "Город Всеволожск" и высоких эстетических качеств и комфортности среды проживания"</t>
  </si>
  <si>
    <t>Подпрограмма "Развитие и реконструкция сетей уличного освещения на территории МО "Город Всеволожск"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</si>
  <si>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</si>
  <si>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</si>
  <si>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</si>
  <si>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МП Строительство, реконструкция и капитальный ремонт объектов МО «Город Всеволожск» МО «Город Всеволожск» на 2015-2017 годы»</t>
  </si>
  <si>
    <t>МП Управление муниципальными финансами в МО «Город Всеволожск» на 2015-2017 годы</t>
  </si>
  <si>
    <t xml:space="preserve">Подпрограмма  "Инвентаризация объектов недвижимости, государственная регистрация права муниципальной собственности" </t>
  </si>
  <si>
    <t xml:space="preserve">Подпрограмма  "Рыночная оценка объектов недвижимости" </t>
  </si>
  <si>
    <t xml:space="preserve">Подпрограмма  "Противодействие коррупции на территории МО "Город Всеволожск" </t>
  </si>
  <si>
    <t xml:space="preserve">Подпрограмма "Профилактика правонарушений среди несовершеннолетних на территории МО "Город Всеволожск" </t>
  </si>
  <si>
    <t>Подпрограмма "Предупреждение и ликвидация последствий чрезвычайных ситуаций и стихийных бедствий природного и техногенного характера на территории МО "Город Всеволожск"</t>
  </si>
  <si>
    <t xml:space="preserve">Подпрограмма  "АПК АИС "Безопасный город" </t>
  </si>
  <si>
    <t>I. НЕПРОГРАММНАЯ ЧАСТЬ</t>
  </si>
  <si>
    <t>II. ПРОГРАММНАЯ ЧАСТЬ</t>
  </si>
  <si>
    <t>ВСЕГО</t>
  </si>
  <si>
    <t>Проведение выборов и референдумов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</si>
  <si>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МО "Город Всеволожск" (долевое финансирование за счет средств бюджета МО "Город Всеволожск)</t>
  </si>
  <si>
    <t xml:space="preserve">Подпрограмма "Обеспечение первичных мер пожарной безопасности на территории МО "Город Всеволожск" </t>
  </si>
  <si>
    <t>МП "Организация информационной системы для населения в МО "Город Всеволожск" на 2017-2019 годы"</t>
  </si>
  <si>
    <t>МП "Развитие муниципальной службы в администрации МО "Город Всеволожск" на 2017-2019 годы"</t>
  </si>
  <si>
    <t>МП "Имущественная политика и развитие градостроительства в МО "Город Всеволожск"  на 2017-2019 годы"</t>
  </si>
  <si>
    <t>МП "Безопасность в МО "Город Всеволожск"  на 2017-2019 годы"</t>
  </si>
  <si>
    <t>МП "Развитие улично-дорожной сети в МО "Город Всеволожск  на 2017-2019 годы"</t>
  </si>
  <si>
    <t>МП "Благоустройство территории МО "Город Всеволожск" на 2017-2019 годы"</t>
  </si>
  <si>
    <t>МП "Развитие жилищно-коммунального хозяйства МО "Город Всеволожск"  на 2017-2019 годы"</t>
  </si>
  <si>
    <t xml:space="preserve">Подпрограмма  "Молодежная политика в МО "Город Всеволожск" </t>
  </si>
  <si>
    <t xml:space="preserve">Подпрограмма  "Развитие физической культуры и массового спорта  в МО "Город Всеволожск" </t>
  </si>
  <si>
    <t>Обеспечение деятельности МУ "Всеволожский историко-краеведческий музей"</t>
  </si>
  <si>
    <t>МП "Предоставление социальной помощи отдельным категориям граждан в МО "Город Всеволожск" на  2017-2019 годы"</t>
  </si>
  <si>
    <t>МП "Поддержка субъектов малого и среднего предпринимательства в МО "Город Всеволожск" на 2017-2019 годы"</t>
  </si>
  <si>
    <t>МП "Культура, молодежная политика и  спорт в  МО "Город Всеволожск" на 2017-2019  годы"</t>
  </si>
  <si>
    <t>Подпрограмма  "Осуществление поддержки деятельности граждан, общественных объединений, участвующих в охране общественного порядка"</t>
  </si>
  <si>
    <t xml:space="preserve">Подпрограмма "Профилактика терроризма и экстремизма на территории МО "Город Всеволожск" </t>
  </si>
  <si>
    <t>Муниципальная программа "Развитие  информационной инфраструктуры администрации МО «Город Всеволожск»  на 2017-2019 годы"</t>
  </si>
  <si>
    <t>Подпрограмма  "Обеспечение деятельности МУ "Всеволожская муниципальная управляющая компания"</t>
  </si>
  <si>
    <t>Другие вопросы в области национальной безопасности и правоохранительной деятельности  (беспризорники и административка)</t>
  </si>
  <si>
    <t>Доходы</t>
  </si>
  <si>
    <t>Функционирование  представительных органов муниципальных образований, в т.ч.</t>
  </si>
  <si>
    <t>Сумма в проекте бюджета</t>
  </si>
  <si>
    <t>Сумма по предложению</t>
  </si>
  <si>
    <t>Распределение  бюджетных ассигнований по муниципальным программам  и непрограммным направлениям деятельности расходов  бюджета МО  "Город Всеволожск"  на 2017 год</t>
  </si>
  <si>
    <t>в т.ч.</t>
  </si>
  <si>
    <t>Примечание</t>
  </si>
  <si>
    <t xml:space="preserve">Расходы на выплаты персоналу муниципальных органов </t>
  </si>
  <si>
    <t>Функционирование высшего должностного лица субъекта Российской Федерации и муниципального образования</t>
  </si>
  <si>
    <t>Зарплата главы МО</t>
  </si>
  <si>
    <t>Зарплата освобожденного депутата</t>
  </si>
  <si>
    <t>Компенсации 20 депутатам по 7 тыс.руб. в месяц с учетом налогов</t>
  </si>
  <si>
    <t>Зарплата двух секретарей по 26 тыс.руб. в месяц с учетом налогов</t>
  </si>
  <si>
    <t>Иные выплаты персоналу муниципальных органов, за исключением фонда оплаты труда</t>
  </si>
  <si>
    <t>Возможно это компенсация мобильной связи, оставляем без изменений</t>
  </si>
  <si>
    <t>Бумага, картриджи, папки и т.д. Если депутаты работают, для них нужно распечатывать много документов.</t>
  </si>
  <si>
    <t>Оставляем на всякий случай</t>
  </si>
  <si>
    <t>Обязательный платеж - передача полномочий по камеральной проверке бюджета в район.</t>
  </si>
  <si>
    <t>Эта строка внесена  как раз по указанию проверяющих - у нас два свободных депутатских мандата, в этом году должны быть довыборы.</t>
  </si>
  <si>
    <t>Резервные фонды, в т.ч.:</t>
  </si>
  <si>
    <t>По проекту администрации Всеволожска</t>
  </si>
  <si>
    <t>По требованию администрации района</t>
  </si>
  <si>
    <t>Согласно Бюджетного Кодекса, резервные фонды могут достигать 3% от объема доходов. Предлагаю 2%</t>
  </si>
  <si>
    <t>Другие общегосударственные вопросы (передача в район полномочий по транспорту и кладбищам)</t>
  </si>
  <si>
    <t>Прекрасная сумма, за такие деньги избавиться от работы - бесценно!</t>
  </si>
  <si>
    <t>В объеме областного бюджета, т.к. в районе тоже есть подобная структура</t>
  </si>
  <si>
    <t>Другие вопросы в области жилищно-коммунального хозяйства</t>
  </si>
  <si>
    <t>По объяснениям прошлого года, в эту строку заложена задолженность города по декабрьским актам выполненных работ. Долги платить надо.</t>
  </si>
  <si>
    <t>Строка внесена по сведениям, озвученным на слушаниях</t>
  </si>
  <si>
    <t>Бюджет должен быть бездефицитным, следовательно, обслуживать нечего.</t>
  </si>
  <si>
    <t>Зарплата сотрудников администрации, переходящих на работу в район</t>
  </si>
  <si>
    <t>Возможно, компенсация за связь. Уменьшаем.</t>
  </si>
  <si>
    <t>Другие общегосударственные вопросы</t>
  </si>
  <si>
    <t>Похоже, канц.товары и т.п. Уменьшаем.</t>
  </si>
  <si>
    <t>Аренда гостиницы. Она будет необходима на начальном этапе, поэтому уменьшаем, но не убираем полностью.</t>
  </si>
  <si>
    <t>Ликвидируем полностью, т.к. программное обеспечение, приобретаемое для районной администрации, нам подойдет.</t>
  </si>
  <si>
    <t>Это услуги сторонних специалистов, проходят по конкурсам.</t>
  </si>
  <si>
    <t>Подпрограмма "Градостроительство и территориальное планирование в МО "Город Всеволожск" , Иные закупки товаров, работ и услуг для обеспечения государственных (муниципальных) нужд</t>
  </si>
  <si>
    <t>Зарплата трех сотрудников по 40 тыс.руб. в месяц с учетом налогов</t>
  </si>
  <si>
    <t>Подпрограмма "Градостроительство и территориальное планирование в МО "Город Всеволожск" ,АМУ "Многофункциональный центр МО "Город Всеволожск"</t>
  </si>
  <si>
    <t>Думаю, районная администрация это на себя возьмет и без финансирования</t>
  </si>
  <si>
    <t>В районе есть такая же программа. Кстати, без финансирования. Бесплатно борются с коррупцией!</t>
  </si>
  <si>
    <t>Ну не вижу смысла, и лишних денег нет.</t>
  </si>
  <si>
    <t>Нет возможности для увеличения финансирования</t>
  </si>
  <si>
    <t>В районе есть подобная программа. Для района она актуальна, пусть сами и финансируют.</t>
  </si>
  <si>
    <t>Увеличение на 20 млн - закупка сыпучих материалов для подсыпки грунтовых дорог</t>
  </si>
  <si>
    <t>Подпрограмма  "Развитие культуры в  МО "Город Всеволожск" , библиотеки</t>
  </si>
  <si>
    <t>МАУ «Всеволожский  Центр культуры и досуга»  , муниципальное задание</t>
  </si>
  <si>
    <t>МАУ «Всеволожский  Центр культуры и досуга»  , подростковые клубы</t>
  </si>
  <si>
    <t>МАУ «Всеволожский  Центр культуры и досуга»  , летняя занятость подростков</t>
  </si>
  <si>
    <t>Нет возможности финансирования сотрудников неработающего музея</t>
  </si>
  <si>
    <t>Закупка площадей во "Всеволожских вестях"</t>
  </si>
  <si>
    <t>В районе есть така же программа.</t>
  </si>
  <si>
    <t>Поскольку МФЦ по предложению ликвидируется, то эта сумма "на всякий случай" уместна</t>
  </si>
  <si>
    <t>Уменьшаем количество мероприятий по мун.заданию</t>
  </si>
  <si>
    <t>Добавлено 12 млн на вывоз мусора, и пока нет возможности для дальнейшего увеличения финансирования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</si>
</sst>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00"/>
  </numFmts>
  <fonts count="17">
    <font>
      <sz val="10"/>
      <name val="Arial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/>
    <xf numFmtId="0" fontId="1" fillId="0" borderId="0" xfId="0" applyFont="1" applyFill="1" applyAlignment="1"/>
    <xf numFmtId="165" fontId="0" fillId="0" borderId="0" xfId="0" applyNumberFormat="1" applyFill="1"/>
    <xf numFmtId="0" fontId="3" fillId="0" borderId="0" xfId="0" applyFont="1" applyFill="1"/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164" fontId="9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top"/>
    </xf>
    <xf numFmtId="164" fontId="5" fillId="2" borderId="1" xfId="0" applyNumberFormat="1" applyFont="1" applyFill="1" applyBorder="1" applyAlignment="1">
      <alignment horizontal="center" vertical="top"/>
    </xf>
    <xf numFmtId="164" fontId="7" fillId="2" borderId="1" xfId="0" applyNumberFormat="1" applyFont="1" applyFill="1" applyBorder="1"/>
    <xf numFmtId="164" fontId="0" fillId="2" borderId="0" xfId="0" applyNumberFormat="1" applyFill="1"/>
    <xf numFmtId="0" fontId="11" fillId="0" borderId="0" xfId="0" applyFont="1" applyFill="1"/>
    <xf numFmtId="4" fontId="0" fillId="0" borderId="0" xfId="0" applyNumberFormat="1" applyFill="1"/>
    <xf numFmtId="164" fontId="2" fillId="0" borderId="1" xfId="0" applyNumberFormat="1" applyFont="1" applyFill="1" applyBorder="1" applyAlignment="1">
      <alignment horizontal="center" vertical="top"/>
    </xf>
    <xf numFmtId="164" fontId="7" fillId="3" borderId="1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center" vertical="top"/>
    </xf>
    <xf numFmtId="4" fontId="12" fillId="0" borderId="0" xfId="0" applyNumberFormat="1" applyFont="1" applyFill="1" applyAlignment="1">
      <alignment horizontal="center" vertical="center"/>
    </xf>
    <xf numFmtId="4" fontId="14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horizontal="right" vertical="center"/>
    </xf>
    <xf numFmtId="4" fontId="14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wrapText="1"/>
    </xf>
    <xf numFmtId="4" fontId="0" fillId="0" borderId="0" xfId="0" applyNumberFormat="1" applyFill="1" applyAlignment="1">
      <alignment wrapText="1"/>
    </xf>
    <xf numFmtId="4" fontId="0" fillId="0" borderId="1" xfId="0" applyNumberForma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4" fontId="14" fillId="4" borderId="1" xfId="0" applyNumberFormat="1" applyFont="1" applyFill="1" applyBorder="1" applyAlignment="1">
      <alignment vertical="center"/>
    </xf>
    <xf numFmtId="4" fontId="12" fillId="4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view="pageBreakPreview" zoomScale="70" zoomScaleNormal="90" zoomScaleSheetLayoutView="70" workbookViewId="0">
      <selection activeCell="E52" sqref="E52"/>
    </sheetView>
  </sheetViews>
  <sheetFormatPr defaultRowHeight="12.75"/>
  <cols>
    <col min="1" max="1" width="70.7109375" style="1" customWidth="1"/>
    <col min="2" max="2" width="61" style="1" customWidth="1"/>
    <col min="3" max="3" width="21.42578125" style="30" customWidth="1"/>
    <col min="4" max="4" width="16.85546875" style="36" customWidth="1"/>
    <col min="5" max="5" width="13.5703125" style="37" customWidth="1"/>
    <col min="6" max="6" width="37.140625" style="44" customWidth="1"/>
    <col min="7" max="7" width="10.28515625" style="1" bestFit="1" customWidth="1"/>
    <col min="8" max="16384" width="9.140625" style="1"/>
  </cols>
  <sheetData>
    <row r="1" spans="1:8" ht="18.75">
      <c r="A1" s="53"/>
      <c r="B1" s="53"/>
      <c r="C1" s="53"/>
      <c r="F1" s="43"/>
      <c r="G1" s="2"/>
      <c r="H1" s="2"/>
    </row>
    <row r="2" spans="1:8" ht="60" customHeight="1">
      <c r="A2" s="51" t="s">
        <v>46</v>
      </c>
      <c r="B2" s="51"/>
      <c r="C2" s="51"/>
      <c r="D2" s="38" t="s">
        <v>42</v>
      </c>
      <c r="E2" s="36">
        <v>509817</v>
      </c>
      <c r="F2" s="43"/>
      <c r="G2" s="2"/>
      <c r="H2" s="2"/>
    </row>
    <row r="3" spans="1:8" ht="20.25">
      <c r="A3" s="51"/>
      <c r="B3" s="51"/>
      <c r="C3" s="51"/>
    </row>
    <row r="4" spans="1:8" ht="56.25">
      <c r="A4" s="15" t="s">
        <v>0</v>
      </c>
      <c r="B4" s="15" t="s">
        <v>47</v>
      </c>
      <c r="C4" s="15" t="s">
        <v>44</v>
      </c>
      <c r="D4" s="15" t="s">
        <v>45</v>
      </c>
      <c r="E4" s="15" t="s">
        <v>47</v>
      </c>
      <c r="F4" s="15" t="s">
        <v>48</v>
      </c>
    </row>
    <row r="5" spans="1:8" ht="30.75" customHeight="1">
      <c r="A5" s="16" t="s">
        <v>18</v>
      </c>
      <c r="B5" s="7"/>
      <c r="C5" s="49">
        <f>C6+C7+C14+C16+C19+C20+C21+C23</f>
        <v>59383.583630000001</v>
      </c>
      <c r="D5" s="50">
        <f>D6+D7+D14+D15+D16+D19+D20+D21+D22+D23</f>
        <v>111112.3</v>
      </c>
      <c r="E5" s="39"/>
      <c r="F5" s="45"/>
      <c r="G5" s="32"/>
    </row>
    <row r="6" spans="1:8" ht="48.75" customHeight="1">
      <c r="A6" s="17" t="s">
        <v>50</v>
      </c>
      <c r="B6" s="8"/>
      <c r="C6" s="35">
        <v>1835.67272</v>
      </c>
      <c r="D6" s="40">
        <v>1835.7</v>
      </c>
      <c r="E6" s="39"/>
      <c r="F6" s="46" t="s">
        <v>51</v>
      </c>
    </row>
    <row r="7" spans="1:8" ht="37.5">
      <c r="A7" s="17" t="s">
        <v>43</v>
      </c>
      <c r="B7" s="8"/>
      <c r="C7" s="13">
        <v>14207.13852</v>
      </c>
      <c r="D7" s="48">
        <f>E8+E9+E10+E11+E12+E13</f>
        <v>6475.3</v>
      </c>
      <c r="E7" s="39"/>
      <c r="F7" s="45"/>
    </row>
    <row r="8" spans="1:8" ht="43.5" customHeight="1">
      <c r="A8" s="6"/>
      <c r="B8" s="6" t="s">
        <v>49</v>
      </c>
      <c r="C8" s="10">
        <v>1663.5782099999999</v>
      </c>
      <c r="D8" s="40"/>
      <c r="E8" s="39">
        <v>1663.6</v>
      </c>
      <c r="F8" s="46" t="s">
        <v>52</v>
      </c>
    </row>
    <row r="9" spans="1:8" ht="62.25" customHeight="1">
      <c r="A9" s="6"/>
      <c r="B9" s="6" t="s">
        <v>55</v>
      </c>
      <c r="C9" s="10">
        <v>7152.3547200000003</v>
      </c>
      <c r="D9" s="40"/>
      <c r="E9" s="47">
        <f>20*7*12*1.5</f>
        <v>2520</v>
      </c>
      <c r="F9" s="46" t="s">
        <v>53</v>
      </c>
    </row>
    <row r="10" spans="1:8" ht="45.75" customHeight="1">
      <c r="A10" s="6"/>
      <c r="B10" s="6" t="s">
        <v>7</v>
      </c>
      <c r="C10" s="10">
        <v>4035.4635899999998</v>
      </c>
      <c r="D10" s="40"/>
      <c r="E10" s="47">
        <f>2*26*1.5*12</f>
        <v>936</v>
      </c>
      <c r="F10" s="46" t="s">
        <v>54</v>
      </c>
    </row>
    <row r="11" spans="1:8" ht="60.75" customHeight="1">
      <c r="A11" s="6"/>
      <c r="B11" s="6" t="s">
        <v>8</v>
      </c>
      <c r="C11" s="10">
        <v>37</v>
      </c>
      <c r="D11" s="40"/>
      <c r="E11" s="39">
        <v>37</v>
      </c>
      <c r="F11" s="46" t="s">
        <v>56</v>
      </c>
    </row>
    <row r="12" spans="1:8" ht="67.5" customHeight="1">
      <c r="A12" s="6"/>
      <c r="B12" s="6" t="s">
        <v>9</v>
      </c>
      <c r="C12" s="10">
        <v>1316.742</v>
      </c>
      <c r="D12" s="40"/>
      <c r="E12" s="39">
        <v>1316.7</v>
      </c>
      <c r="F12" s="46" t="s">
        <v>57</v>
      </c>
    </row>
    <row r="13" spans="1:8" ht="18.75">
      <c r="A13" s="6"/>
      <c r="B13" s="6" t="s">
        <v>3</v>
      </c>
      <c r="C13" s="10">
        <v>2</v>
      </c>
      <c r="D13" s="40"/>
      <c r="E13" s="39">
        <v>2</v>
      </c>
      <c r="F13" s="46" t="s">
        <v>58</v>
      </c>
    </row>
    <row r="14" spans="1:8" ht="62.25" customHeight="1">
      <c r="A14" s="17" t="s">
        <v>2</v>
      </c>
      <c r="B14" s="8"/>
      <c r="C14" s="13">
        <v>118.32</v>
      </c>
      <c r="D14" s="40">
        <v>118.3</v>
      </c>
      <c r="E14" s="39"/>
      <c r="F14" s="46" t="s">
        <v>59</v>
      </c>
    </row>
    <row r="15" spans="1:8" ht="61.5" customHeight="1">
      <c r="A15" s="18" t="s">
        <v>21</v>
      </c>
      <c r="B15" s="5"/>
      <c r="C15" s="10">
        <v>0</v>
      </c>
      <c r="D15" s="48">
        <v>280</v>
      </c>
      <c r="E15" s="39"/>
      <c r="F15" s="46" t="s">
        <v>60</v>
      </c>
    </row>
    <row r="16" spans="1:8" ht="20.25" customHeight="1">
      <c r="A16" s="17" t="s">
        <v>61</v>
      </c>
      <c r="B16" s="6"/>
      <c r="C16" s="13">
        <v>2000</v>
      </c>
      <c r="D16" s="48">
        <f>E17+E18</f>
        <v>12000</v>
      </c>
      <c r="E16" s="39"/>
      <c r="F16" s="45"/>
    </row>
    <row r="17" spans="1:7" ht="20.25" customHeight="1">
      <c r="A17" s="17"/>
      <c r="B17" s="6" t="s">
        <v>62</v>
      </c>
      <c r="C17" s="13"/>
      <c r="D17" s="40"/>
      <c r="E17" s="39">
        <v>2000</v>
      </c>
      <c r="F17" s="45"/>
    </row>
    <row r="18" spans="1:7" ht="45.75" customHeight="1">
      <c r="A18" s="17"/>
      <c r="B18" s="6" t="s">
        <v>63</v>
      </c>
      <c r="C18" s="13"/>
      <c r="D18" s="40"/>
      <c r="E18" s="47">
        <v>10000</v>
      </c>
      <c r="F18" s="46" t="s">
        <v>64</v>
      </c>
    </row>
    <row r="19" spans="1:7" ht="48.75" customHeight="1">
      <c r="A19" s="17" t="s">
        <v>65</v>
      </c>
      <c r="B19" s="8"/>
      <c r="C19" s="13">
        <v>2</v>
      </c>
      <c r="D19" s="40">
        <v>2</v>
      </c>
      <c r="E19" s="39"/>
      <c r="F19" s="46" t="s">
        <v>66</v>
      </c>
    </row>
    <row r="20" spans="1:7" ht="65.25" customHeight="1">
      <c r="A20" s="17" t="s">
        <v>41</v>
      </c>
      <c r="B20" s="8"/>
      <c r="C20" s="13">
        <v>2607.9004199999999</v>
      </c>
      <c r="D20" s="48">
        <v>1938.4</v>
      </c>
      <c r="E20" s="39"/>
      <c r="F20" s="46" t="s">
        <v>67</v>
      </c>
    </row>
    <row r="21" spans="1:7" ht="51">
      <c r="A21" s="12" t="s">
        <v>68</v>
      </c>
      <c r="B21" s="11"/>
      <c r="C21" s="13">
        <v>38562.55197</v>
      </c>
      <c r="D21" s="48">
        <v>38562.6</v>
      </c>
      <c r="E21" s="39"/>
      <c r="F21" s="46" t="s">
        <v>69</v>
      </c>
    </row>
    <row r="22" spans="1:7" ht="30.75" customHeight="1">
      <c r="A22" s="12" t="s">
        <v>4</v>
      </c>
      <c r="B22" s="11"/>
      <c r="C22" s="13"/>
      <c r="D22" s="48">
        <f>25000+23500+1400</f>
        <v>49900</v>
      </c>
      <c r="E22" s="39"/>
      <c r="F22" s="46" t="s">
        <v>70</v>
      </c>
    </row>
    <row r="23" spans="1:7" ht="33" customHeight="1">
      <c r="A23" s="17" t="s">
        <v>1</v>
      </c>
      <c r="B23" s="8"/>
      <c r="C23" s="13">
        <v>50</v>
      </c>
      <c r="D23" s="48">
        <v>0</v>
      </c>
      <c r="E23" s="39"/>
      <c r="F23" s="46" t="s">
        <v>71</v>
      </c>
    </row>
    <row r="24" spans="1:7" ht="34.5" customHeight="1">
      <c r="A24" s="16" t="s">
        <v>19</v>
      </c>
      <c r="B24" s="9"/>
      <c r="C24" s="49">
        <f>C25+C31+C32+C33+C38+C46+C47+C48+C49+C50+C51+C55+C63+C64</f>
        <v>489871.40615000005</v>
      </c>
      <c r="D24" s="50">
        <f>D25+D31+D32+D33+D38+D46+D47+D48+D49+D50+D51+D55+D63+D64</f>
        <v>398703.8</v>
      </c>
      <c r="E24" s="39"/>
      <c r="F24" s="45"/>
      <c r="G24" s="32"/>
    </row>
    <row r="25" spans="1:7" ht="45.75" customHeight="1">
      <c r="A25" s="17" t="s">
        <v>11</v>
      </c>
      <c r="B25" s="8"/>
      <c r="C25" s="34">
        <v>104280.50695000001</v>
      </c>
      <c r="D25" s="48">
        <f>E26+E27+E28+E29+E30</f>
        <v>43050</v>
      </c>
      <c r="E25" s="39"/>
      <c r="F25" s="45"/>
      <c r="G25" s="32"/>
    </row>
    <row r="26" spans="1:7" ht="38.25" customHeight="1">
      <c r="A26" s="6"/>
      <c r="B26" s="6" t="s">
        <v>7</v>
      </c>
      <c r="C26" s="10">
        <v>81663.832389999996</v>
      </c>
      <c r="D26" s="40"/>
      <c r="E26" s="47">
        <v>36000</v>
      </c>
      <c r="F26" s="46" t="s">
        <v>72</v>
      </c>
    </row>
    <row r="27" spans="1:7" ht="61.5" customHeight="1">
      <c r="A27" s="6"/>
      <c r="B27" s="6" t="s">
        <v>8</v>
      </c>
      <c r="C27" s="10">
        <v>72.1006</v>
      </c>
      <c r="D27" s="40"/>
      <c r="E27" s="47">
        <v>40</v>
      </c>
      <c r="F27" s="46" t="s">
        <v>73</v>
      </c>
    </row>
    <row r="28" spans="1:7" ht="66.75" customHeight="1">
      <c r="A28" s="6"/>
      <c r="B28" s="6" t="s">
        <v>9</v>
      </c>
      <c r="C28" s="10">
        <v>7611.94</v>
      </c>
      <c r="D28" s="40"/>
      <c r="E28" s="47">
        <v>3000</v>
      </c>
      <c r="F28" s="46" t="s">
        <v>75</v>
      </c>
    </row>
    <row r="29" spans="1:7" ht="18.75" customHeight="1">
      <c r="A29" s="6"/>
      <c r="B29" s="6" t="s">
        <v>3</v>
      </c>
      <c r="C29" s="10">
        <v>10</v>
      </c>
      <c r="D29" s="40"/>
      <c r="E29" s="39">
        <v>10</v>
      </c>
      <c r="F29" s="45"/>
    </row>
    <row r="30" spans="1:7" ht="51">
      <c r="A30" s="6"/>
      <c r="B30" s="6" t="s">
        <v>74</v>
      </c>
      <c r="C30" s="33">
        <v>14922.633959999999</v>
      </c>
      <c r="D30" s="40"/>
      <c r="E30" s="47">
        <v>4000</v>
      </c>
      <c r="F30" s="46" t="s">
        <v>76</v>
      </c>
    </row>
    <row r="31" spans="1:7" ht="64.5" customHeight="1">
      <c r="A31" s="12" t="s">
        <v>39</v>
      </c>
      <c r="B31" s="11"/>
      <c r="C31" s="34">
        <v>3165</v>
      </c>
      <c r="D31" s="48">
        <v>0</v>
      </c>
      <c r="E31" s="39"/>
      <c r="F31" s="46" t="s">
        <v>77</v>
      </c>
    </row>
    <row r="32" spans="1:7" ht="42" customHeight="1">
      <c r="A32" s="19" t="s">
        <v>25</v>
      </c>
      <c r="B32" s="8"/>
      <c r="C32" s="34">
        <v>300</v>
      </c>
      <c r="D32" s="48">
        <v>0</v>
      </c>
      <c r="E32" s="39"/>
      <c r="F32" s="46" t="s">
        <v>94</v>
      </c>
    </row>
    <row r="33" spans="1:7" ht="60.75" customHeight="1">
      <c r="A33" s="20" t="s">
        <v>26</v>
      </c>
      <c r="B33" s="8"/>
      <c r="C33" s="34">
        <v>17692.099999999999</v>
      </c>
      <c r="D33" s="48">
        <f>E34+E35+E36+E37</f>
        <v>3260</v>
      </c>
      <c r="E33" s="39"/>
      <c r="F33" s="45"/>
      <c r="G33" s="32"/>
    </row>
    <row r="34" spans="1:7" ht="56.25">
      <c r="A34" s="21"/>
      <c r="B34" s="6" t="s">
        <v>12</v>
      </c>
      <c r="C34" s="25">
        <v>0</v>
      </c>
      <c r="D34" s="40"/>
      <c r="E34" s="39">
        <v>0</v>
      </c>
      <c r="F34" s="45"/>
    </row>
    <row r="35" spans="1:7" ht="37.5">
      <c r="A35" s="21"/>
      <c r="B35" s="6" t="s">
        <v>13</v>
      </c>
      <c r="C35" s="25">
        <v>600</v>
      </c>
      <c r="D35" s="40"/>
      <c r="E35" s="39">
        <v>600</v>
      </c>
      <c r="F35" s="46" t="s">
        <v>78</v>
      </c>
    </row>
    <row r="36" spans="1:7" ht="103.5" customHeight="1">
      <c r="A36" s="22"/>
      <c r="B36" s="6" t="s">
        <v>79</v>
      </c>
      <c r="C36" s="10">
        <v>500</v>
      </c>
      <c r="D36" s="40"/>
      <c r="E36" s="39">
        <v>500</v>
      </c>
      <c r="F36" s="46" t="s">
        <v>95</v>
      </c>
    </row>
    <row r="37" spans="1:7" ht="84.75" customHeight="1">
      <c r="A37" s="6"/>
      <c r="B37" s="6" t="s">
        <v>81</v>
      </c>
      <c r="C37" s="26">
        <v>16592.068019999999</v>
      </c>
      <c r="D37" s="40"/>
      <c r="E37" s="47">
        <f>3*40*1.5*12</f>
        <v>2160</v>
      </c>
      <c r="F37" s="46" t="s">
        <v>80</v>
      </c>
    </row>
    <row r="38" spans="1:7" ht="54.75" customHeight="1">
      <c r="A38" s="19" t="s">
        <v>27</v>
      </c>
      <c r="B38" s="8"/>
      <c r="C38" s="34">
        <v>9640.7000000000007</v>
      </c>
      <c r="D38" s="48">
        <f>E39+E40+E41+E42+E43+E44+E45</f>
        <v>7910.7</v>
      </c>
      <c r="E38" s="39"/>
      <c r="F38" s="45"/>
      <c r="G38" s="32"/>
    </row>
    <row r="39" spans="1:7" ht="81" customHeight="1">
      <c r="A39" s="24"/>
      <c r="B39" s="6" t="s">
        <v>16</v>
      </c>
      <c r="C39" s="25">
        <v>2350</v>
      </c>
      <c r="D39" s="40"/>
      <c r="E39" s="39">
        <v>2350</v>
      </c>
      <c r="F39" s="45"/>
    </row>
    <row r="40" spans="1:7" ht="40.5" customHeight="1">
      <c r="A40" s="24"/>
      <c r="B40" s="6" t="s">
        <v>23</v>
      </c>
      <c r="C40" s="25">
        <v>3200.7</v>
      </c>
      <c r="D40" s="40"/>
      <c r="E40" s="39">
        <v>3200.7</v>
      </c>
      <c r="F40" s="45"/>
    </row>
    <row r="41" spans="1:7" ht="25.5" customHeight="1">
      <c r="A41" s="24"/>
      <c r="B41" s="6" t="s">
        <v>17</v>
      </c>
      <c r="C41" s="25">
        <v>2300</v>
      </c>
      <c r="D41" s="40"/>
      <c r="E41" s="39">
        <v>2300</v>
      </c>
      <c r="F41" s="45"/>
    </row>
    <row r="42" spans="1:7" ht="56.25">
      <c r="A42" s="12"/>
      <c r="B42" s="6" t="s">
        <v>38</v>
      </c>
      <c r="C42" s="13">
        <v>100</v>
      </c>
      <c r="D42" s="40"/>
      <c r="E42" s="47">
        <v>0</v>
      </c>
      <c r="F42" s="46" t="s">
        <v>82</v>
      </c>
    </row>
    <row r="43" spans="1:7" ht="39.75" customHeight="1">
      <c r="A43" s="21"/>
      <c r="B43" s="6" t="s">
        <v>14</v>
      </c>
      <c r="C43" s="25">
        <v>65</v>
      </c>
      <c r="D43" s="40"/>
      <c r="E43" s="47">
        <v>0</v>
      </c>
      <c r="F43" s="46" t="s">
        <v>83</v>
      </c>
    </row>
    <row r="44" spans="1:7" ht="43.5" customHeight="1">
      <c r="A44" s="21"/>
      <c r="B44" s="6" t="s">
        <v>15</v>
      </c>
      <c r="C44" s="25">
        <v>60</v>
      </c>
      <c r="D44" s="40"/>
      <c r="E44" s="39">
        <v>60</v>
      </c>
      <c r="F44" s="45"/>
    </row>
    <row r="45" spans="1:7" ht="61.5" customHeight="1">
      <c r="A45" s="21"/>
      <c r="B45" s="6" t="s">
        <v>37</v>
      </c>
      <c r="C45" s="25">
        <v>1565</v>
      </c>
      <c r="D45" s="40"/>
      <c r="E45" s="47">
        <v>0</v>
      </c>
      <c r="F45" s="46" t="s">
        <v>84</v>
      </c>
    </row>
    <row r="46" spans="1:7" ht="42.75" customHeight="1">
      <c r="A46" s="17" t="s">
        <v>28</v>
      </c>
      <c r="B46" s="8"/>
      <c r="C46" s="34">
        <v>46500</v>
      </c>
      <c r="D46" s="40">
        <v>46500</v>
      </c>
      <c r="E46" s="39"/>
      <c r="F46" s="46" t="s">
        <v>85</v>
      </c>
      <c r="G46" s="32"/>
    </row>
    <row r="47" spans="1:7" ht="42.75" customHeight="1">
      <c r="A47" s="17" t="s">
        <v>10</v>
      </c>
      <c r="B47" s="8"/>
      <c r="C47" s="34">
        <v>42598.947390000001</v>
      </c>
      <c r="D47" s="40">
        <v>42598.9</v>
      </c>
      <c r="E47" s="39"/>
      <c r="F47" s="46" t="s">
        <v>85</v>
      </c>
      <c r="G47" s="32"/>
    </row>
    <row r="48" spans="1:7" ht="44.25" customHeight="1">
      <c r="A48" s="17" t="s">
        <v>35</v>
      </c>
      <c r="B48" s="8"/>
      <c r="C48" s="34">
        <v>3299.7623699999999</v>
      </c>
      <c r="D48" s="48">
        <v>0</v>
      </c>
      <c r="E48" s="39"/>
      <c r="F48" s="46" t="s">
        <v>86</v>
      </c>
      <c r="G48" s="32"/>
    </row>
    <row r="49" spans="1:7" ht="42" customHeight="1">
      <c r="A49" s="17" t="s">
        <v>30</v>
      </c>
      <c r="B49" s="8"/>
      <c r="C49" s="34">
        <v>22795.980909999998</v>
      </c>
      <c r="D49" s="40">
        <v>22796</v>
      </c>
      <c r="E49" s="39"/>
      <c r="F49" s="46" t="s">
        <v>85</v>
      </c>
      <c r="G49" s="32"/>
    </row>
    <row r="50" spans="1:7" ht="111" customHeight="1">
      <c r="A50" s="17" t="s">
        <v>22</v>
      </c>
      <c r="B50" s="8"/>
      <c r="C50" s="34">
        <v>20711.8717</v>
      </c>
      <c r="D50" s="40">
        <v>20711.900000000001</v>
      </c>
      <c r="E50" s="39"/>
      <c r="F50" s="45"/>
      <c r="G50" s="4"/>
    </row>
    <row r="51" spans="1:7" ht="42.75" customHeight="1">
      <c r="A51" s="17" t="s">
        <v>29</v>
      </c>
      <c r="B51" s="8"/>
      <c r="C51" s="34">
        <v>117236.51261000001</v>
      </c>
      <c r="D51" s="48">
        <f>E52+E53+E54</f>
        <v>149236.5</v>
      </c>
      <c r="E51" s="39"/>
      <c r="F51" s="45"/>
    </row>
    <row r="52" spans="1:7" ht="60.75" customHeight="1">
      <c r="A52" s="24"/>
      <c r="B52" s="6" t="s">
        <v>5</v>
      </c>
      <c r="C52" s="25">
        <v>15000</v>
      </c>
      <c r="D52" s="40"/>
      <c r="E52" s="47">
        <v>27000</v>
      </c>
      <c r="F52" s="46" t="s">
        <v>97</v>
      </c>
    </row>
    <row r="53" spans="1:7" ht="56.25">
      <c r="A53" s="24"/>
      <c r="B53" s="6" t="s">
        <v>6</v>
      </c>
      <c r="C53" s="25">
        <v>47000</v>
      </c>
      <c r="D53" s="40"/>
      <c r="E53" s="39">
        <v>47000</v>
      </c>
      <c r="F53" s="46" t="s">
        <v>85</v>
      </c>
    </row>
    <row r="54" spans="1:7" s="31" customFormat="1" ht="77.25" customHeight="1">
      <c r="A54" s="24"/>
      <c r="B54" s="6" t="s">
        <v>40</v>
      </c>
      <c r="C54" s="25">
        <v>55236.512609999998</v>
      </c>
      <c r="D54" s="42"/>
      <c r="E54" s="39">
        <v>75236.5</v>
      </c>
      <c r="F54" s="46" t="s">
        <v>87</v>
      </c>
    </row>
    <row r="55" spans="1:7" ht="39" customHeight="1">
      <c r="A55" s="20" t="s">
        <v>36</v>
      </c>
      <c r="B55" s="8"/>
      <c r="C55" s="34">
        <v>82743.807349999988</v>
      </c>
      <c r="D55" s="48">
        <f>E56+E57+E58+E59+E60+E61</f>
        <v>47619.8</v>
      </c>
      <c r="E55" s="39"/>
      <c r="F55" s="45"/>
    </row>
    <row r="56" spans="1:7" ht="42.75" customHeight="1">
      <c r="A56" s="22"/>
      <c r="B56" s="6" t="s">
        <v>31</v>
      </c>
      <c r="C56" s="27">
        <v>3619.75</v>
      </c>
      <c r="D56" s="40"/>
      <c r="E56" s="39">
        <v>3619.8</v>
      </c>
      <c r="F56" s="45"/>
    </row>
    <row r="57" spans="1:7" ht="37.5">
      <c r="A57" s="6"/>
      <c r="B57" s="6" t="s">
        <v>88</v>
      </c>
      <c r="C57" s="28">
        <v>500</v>
      </c>
      <c r="D57" s="40"/>
      <c r="E57" s="39">
        <v>500</v>
      </c>
      <c r="F57" s="45"/>
    </row>
    <row r="58" spans="1:7" ht="37.5">
      <c r="A58" s="6"/>
      <c r="B58" s="6" t="s">
        <v>89</v>
      </c>
      <c r="C58" s="28">
        <v>52954.525000000001</v>
      </c>
      <c r="D58" s="40"/>
      <c r="E58" s="47">
        <v>25000</v>
      </c>
      <c r="F58" s="46" t="s">
        <v>96</v>
      </c>
    </row>
    <row r="59" spans="1:7" ht="42" customHeight="1">
      <c r="A59" s="23"/>
      <c r="B59" s="6" t="s">
        <v>90</v>
      </c>
      <c r="C59" s="10">
        <v>14500</v>
      </c>
      <c r="D59" s="40"/>
      <c r="E59" s="39">
        <v>14500</v>
      </c>
      <c r="F59" s="45"/>
    </row>
    <row r="60" spans="1:7" ht="41.25" customHeight="1">
      <c r="A60" s="23"/>
      <c r="B60" s="6" t="s">
        <v>91</v>
      </c>
      <c r="C60" s="14">
        <v>4000</v>
      </c>
      <c r="D60" s="40"/>
      <c r="E60" s="39">
        <v>4000</v>
      </c>
      <c r="F60" s="45"/>
    </row>
    <row r="61" spans="1:7" ht="40.5" customHeight="1">
      <c r="A61" s="6"/>
      <c r="B61" s="6" t="s">
        <v>33</v>
      </c>
      <c r="C61" s="10">
        <v>1555.99235</v>
      </c>
      <c r="D61" s="40"/>
      <c r="E61" s="47">
        <v>0</v>
      </c>
      <c r="F61" s="46" t="s">
        <v>92</v>
      </c>
    </row>
    <row r="62" spans="1:7" ht="39.75" customHeight="1">
      <c r="A62" s="22"/>
      <c r="B62" s="6" t="s">
        <v>32</v>
      </c>
      <c r="C62" s="25">
        <v>5613.54</v>
      </c>
      <c r="D62" s="40"/>
      <c r="E62" s="39">
        <v>5613.5</v>
      </c>
      <c r="F62" s="45"/>
    </row>
    <row r="63" spans="1:7" ht="42" customHeight="1">
      <c r="A63" s="20" t="s">
        <v>34</v>
      </c>
      <c r="B63" s="8"/>
      <c r="C63" s="34">
        <v>12020.000000000002</v>
      </c>
      <c r="D63" s="40">
        <v>12020</v>
      </c>
      <c r="E63" s="39"/>
      <c r="F63" s="45"/>
    </row>
    <row r="64" spans="1:7" ht="44.25" customHeight="1">
      <c r="A64" s="20" t="s">
        <v>24</v>
      </c>
      <c r="B64" s="8"/>
      <c r="C64" s="34">
        <v>6886.2168700000002</v>
      </c>
      <c r="D64" s="48">
        <v>3000</v>
      </c>
      <c r="E64" s="39"/>
      <c r="F64" s="46" t="s">
        <v>93</v>
      </c>
    </row>
    <row r="65" spans="1:6" ht="20.25" customHeight="1">
      <c r="A65" s="52" t="s">
        <v>20</v>
      </c>
      <c r="B65" s="52"/>
      <c r="C65" s="29">
        <f>C5+C24</f>
        <v>549254.98978000006</v>
      </c>
      <c r="D65" s="41">
        <f>D5+D24</f>
        <v>509816.1</v>
      </c>
      <c r="E65" s="39"/>
      <c r="F65" s="45">
        <f>E2-D65</f>
        <v>0.90000000002328306</v>
      </c>
    </row>
    <row r="68" spans="1:6">
      <c r="A68" s="3"/>
    </row>
    <row r="71" spans="1:6">
      <c r="A71" s="3"/>
    </row>
    <row r="72" spans="1:6">
      <c r="A72" s="3"/>
    </row>
    <row r="75" spans="1:6" ht="20.25" customHeight="1"/>
  </sheetData>
  <mergeCells count="4">
    <mergeCell ref="A2:C2"/>
    <mergeCell ref="A65:B65"/>
    <mergeCell ref="A3:C3"/>
    <mergeCell ref="A1:C1"/>
  </mergeCells>
  <phoneticPr fontId="0" type="noConversion"/>
  <printOptions horizontalCentered="1"/>
  <pageMargins left="0" right="0" top="0.55118110236220474" bottom="0.39370078740157483" header="0.51181102362204722" footer="0.51181102362204722"/>
  <pageSetup paperSize="9" scale="47" fitToWidth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5  2017</vt:lpstr>
      <vt:lpstr>'Приложение № 5  2017'!Заголовки_для_печати</vt:lpstr>
      <vt:lpstr>'Приложение № 5  2017'!Область_печати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Галина</cp:lastModifiedBy>
  <cp:lastPrinted>2016-12-04T20:49:19Z</cp:lastPrinted>
  <dcterms:created xsi:type="dcterms:W3CDTF">1996-10-08T23:32:33Z</dcterms:created>
  <dcterms:modified xsi:type="dcterms:W3CDTF">2016-12-04T21:21:14Z</dcterms:modified>
</cp:coreProperties>
</file>